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Школа(работа)\Сайт\"/>
    </mc:Choice>
  </mc:AlternateContent>
  <bookViews>
    <workbookView xWindow="0" yWindow="0" windowWidth="15360" windowHeight="4635" tabRatio="889" firstSheet="1" activeTab="2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5" sheetId="12" r:id="rId12"/>
    <sheet name="Раздел 2.4" sheetId="11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52511"/>
</workbook>
</file>

<file path=xl/calcChain.xml><?xml version="1.0" encoding="utf-8"?>
<calcChain xmlns="http://schemas.openxmlformats.org/spreadsheetml/2006/main">
  <c r="P24" i="4" l="1"/>
  <c r="Q22" i="4"/>
  <c r="Q23" i="4"/>
  <c r="Q21" i="4"/>
  <c r="Q24" i="4" s="1"/>
  <c r="Q21" i="18"/>
  <c r="P21" i="18"/>
  <c r="S21" i="17"/>
  <c r="T21" i="17"/>
  <c r="Q21" i="17"/>
  <c r="P21" i="17"/>
  <c r="R21" i="17"/>
  <c r="U21" i="17" s="1"/>
  <c r="X22" i="17"/>
  <c r="X24" i="17"/>
  <c r="X25" i="17"/>
  <c r="X26" i="17"/>
  <c r="X27" i="17"/>
  <c r="X28" i="17"/>
  <c r="X29" i="17"/>
  <c r="X30" i="17"/>
  <c r="X21" i="17"/>
  <c r="U22" i="17"/>
  <c r="U24" i="17"/>
  <c r="U25" i="17"/>
  <c r="U26" i="17"/>
  <c r="U27" i="17"/>
  <c r="U28" i="17"/>
  <c r="U29" i="17"/>
  <c r="U30" i="17"/>
  <c r="S23" i="17"/>
  <c r="T23" i="17"/>
  <c r="X23" i="17" s="1"/>
  <c r="P23" i="17"/>
  <c r="R23" i="17"/>
  <c r="U23" i="17"/>
  <c r="P21" i="27"/>
  <c r="P23" i="26"/>
  <c r="P21" i="26"/>
  <c r="Q23" i="15"/>
  <c r="Q24" i="15"/>
  <c r="Q25" i="15"/>
  <c r="Q26" i="15"/>
  <c r="Q27" i="15"/>
  <c r="Q28" i="15"/>
  <c r="Q29" i="15"/>
  <c r="P22" i="15"/>
  <c r="Q22" i="15" s="1"/>
  <c r="P21" i="15"/>
  <c r="Q21" i="15" s="1"/>
  <c r="P22" i="16"/>
  <c r="Q22" i="16"/>
  <c r="Q23" i="16"/>
  <c r="Q24" i="16"/>
  <c r="Q25" i="16"/>
  <c r="Q27" i="16"/>
  <c r="Q28" i="16"/>
  <c r="Q29" i="16"/>
  <c r="Q30" i="16"/>
  <c r="Q31" i="16"/>
  <c r="Q32" i="16"/>
  <c r="Q33" i="16"/>
  <c r="Q34" i="16"/>
  <c r="Q36" i="16"/>
  <c r="Q37" i="16"/>
  <c r="Q38" i="16"/>
  <c r="Q39" i="16"/>
  <c r="P26" i="16"/>
  <c r="Q26" i="16"/>
  <c r="P35" i="16"/>
  <c r="Q35" i="16"/>
  <c r="P21" i="16"/>
  <c r="Q21" i="16"/>
</calcChain>
</file>

<file path=xl/sharedStrings.xml><?xml version="1.0" encoding="utf-8"?>
<sst xmlns="http://schemas.openxmlformats.org/spreadsheetml/2006/main" count="483" uniqueCount="426">
  <si>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</si>
  <si>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</si>
  <si>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</si>
  <si>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</si>
  <si>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</si>
  <si>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</si>
  <si>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</si>
  <si>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</si>
  <si>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</si>
  <si>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</si>
  <si>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</si>
  <si>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</si>
  <si>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</si>
  <si>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</si>
  <si>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</si>
  <si>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</si>
  <si>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</si>
  <si>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</si>
  <si>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</si>
  <si>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</si>
  <si>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</si>
  <si>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</si>
  <si>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</si>
  <si>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</si>
  <si>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</si>
  <si>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</si>
  <si>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</si>
  <si>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</si>
  <si>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</si>
  <si>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</si>
  <si>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</si>
  <si>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</si>
  <si>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</si>
  <si>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</si>
  <si>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</si>
  <si>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</si>
  <si>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</si>
  <si>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</si>
  <si>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</si>
  <si>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</si>
  <si>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</si>
  <si>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</si>
  <si>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</si>
  <si>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</si>
  <si>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</si>
  <si>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</si>
  <si>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</si>
  <si>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</si>
  <si>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</si>
  <si>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</si>
  <si>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</si>
  <si>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</si>
  <si>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</si>
  <si>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</si>
  <si>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</si>
  <si>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</si>
  <si>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</si>
  <si>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</si>
  <si>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</si>
  <si>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</si>
  <si>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</si>
  <si>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</si>
  <si>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</si>
  <si>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</si>
  <si>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</si>
  <si>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</si>
  <si>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</si>
  <si>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</si>
  <si>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</si>
  <si>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</si>
  <si>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</si>
  <si>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</si>
  <si>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</si>
  <si>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</si>
  <si>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</si>
  <si>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</si>
  <si>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</si>
  <si>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</si>
  <si>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</si>
  <si>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</si>
  <si>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</si>
  <si>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</si>
  <si>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</si>
  <si>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</si>
  <si>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</si>
  <si>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</si>
  <si>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</si>
  <si>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</si>
  <si>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</si>
  <si>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</si>
  <si>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</si>
  <si>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</si>
  <si>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</si>
  <si>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</si>
  <si>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</si>
  <si>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</si>
  <si>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</si>
  <si>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</si>
  <si>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</si>
  <si>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</si>
  <si>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</si>
  <si>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</si>
  <si>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</si>
  <si>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</si>
  <si>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</si>
  <si>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</si>
  <si>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</si>
  <si>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</si>
  <si>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</si>
  <si>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</si>
  <si>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</si>
  <si>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</si>
  <si>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</si>
  <si>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</si>
  <si>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</si>
  <si>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</si>
  <si>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</si>
  <si>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</si>
  <si>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</si>
  <si>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</si>
  <si>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</si>
  <si>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</si>
  <si>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</si>
  <si>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</si>
  <si>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</si>
  <si>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</si>
  <si>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</si>
  <si>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</si>
  <si>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</si>
  <si>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</si>
  <si>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</si>
  <si>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</si>
  <si>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</si>
  <si>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</si>
  <si>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</si>
  <si>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</si>
  <si>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</si>
  <si>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</si>
  <si>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</si>
  <si>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</si>
  <si>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</si>
  <si>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</si>
  <si>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</si>
  <si>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</si>
  <si>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</si>
  <si>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</si>
  <si>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</si>
  <si>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</si>
  <si>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</si>
  <si>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</si>
  <si>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</si>
  <si>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</si>
  <si>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</si>
  <si>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</si>
  <si>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</si>
  <si>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</si>
  <si>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</si>
  <si>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</si>
  <si>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</si>
  <si>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</si>
  <si>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</si>
  <si>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</si>
  <si>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</si>
  <si>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</si>
  <si>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</si>
  <si>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</si>
  <si>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</si>
  <si>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</si>
  <si>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</si>
  <si>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</si>
  <si>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</si>
  <si>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</si>
  <si>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</si>
  <si>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</si>
  <si>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</si>
  <si>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</si>
  <si>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</si>
  <si>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</si>
  <si>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</si>
  <si>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</si>
  <si>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</si>
  <si>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</si>
  <si>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</si>
  <si>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</si>
  <si>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</si>
  <si>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</si>
  <si>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</si>
  <si>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</si>
  <si>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</si>
  <si>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</si>
  <si>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</si>
  <si>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</si>
  <si>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</si>
  <si>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</si>
  <si>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</si>
  <si>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</si>
  <si>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</si>
  <si>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</si>
  <si>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</si>
  <si>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</si>
  <si>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</si>
  <si>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</si>
  <si>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</si>
  <si>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</si>
  <si>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</si>
  <si>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</si>
  <si>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</si>
  <si>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</si>
  <si>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</si>
  <si>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</si>
  <si>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</si>
  <si>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</si>
  <si>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</si>
  <si>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</si>
  <si>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</si>
  <si>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</si>
  <si>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</si>
  <si>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</si>
  <si>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</si>
  <si>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</si>
  <si>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</si>
  <si>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</si>
  <si>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</si>
  <si>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</si>
  <si>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</si>
  <si>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</si>
  <si>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</si>
  <si>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</si>
  <si>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</si>
  <si>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</si>
  <si>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</si>
  <si>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</si>
  <si>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</si>
  <si>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</si>
  <si>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</si>
  <si>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</si>
  <si>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</si>
  <si>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</si>
  <si>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</si>
  <si>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</si>
  <si>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</si>
  <si>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</si>
  <si>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</si>
  <si>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</si>
  <si>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</si>
  <si>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</si>
  <si>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</si>
  <si>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</si>
  <si>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</si>
  <si>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</si>
  <si>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</si>
  <si>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</si>
  <si>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</si>
  <si>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</si>
  <si>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</si>
  <si>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</si>
  <si>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</si>
  <si>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</si>
  <si>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</si>
  <si>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</si>
  <si>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</si>
  <si>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</si>
  <si>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</si>
  <si>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</si>
  <si>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</si>
  <si>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</si>
  <si>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</si>
  <si>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</si>
  <si>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</si>
  <si>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</si>
  <si>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</si>
  <si>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</si>
  <si>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</si>
  <si>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</si>
  <si>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</si>
  <si>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</si>
  <si>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</si>
  <si>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</si>
  <si>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</si>
  <si>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</si>
  <si>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</si>
  <si>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</si>
  <si>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</si>
  <si>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</si>
  <si>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</si>
  <si>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</si>
  <si>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</si>
  <si>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</si>
  <si>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</si>
  <si>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</si>
  <si>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</si>
  <si>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</si>
  <si>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</si>
  <si>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</si>
  <si>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</si>
  <si>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</si>
  <si>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</si>
  <si>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</si>
  <si>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</si>
  <si>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</si>
  <si>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</si>
  <si>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</si>
  <si>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</si>
  <si>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</si>
  <si>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</si>
  <si>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</si>
  <si>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</si>
  <si>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</si>
  <si>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</si>
  <si>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</si>
  <si>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</si>
  <si>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</si>
  <si>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</si>
  <si>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</si>
  <si>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</si>
  <si>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</si>
  <si>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</si>
  <si>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</si>
  <si>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</si>
  <si>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</si>
  <si>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</si>
  <si>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</si>
  <si>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</si>
  <si>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</si>
  <si>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</si>
  <si>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</si>
  <si>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</si>
  <si>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</si>
  <si>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</si>
  <si>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</si>
  <si>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</si>
  <si>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</si>
  <si>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</si>
  <si>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</si>
  <si>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</si>
  <si>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</si>
  <si>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</si>
  <si>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</si>
  <si>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</si>
  <si>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</si>
  <si>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</si>
  <si>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</si>
  <si>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</si>
  <si>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</si>
  <si>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</si>
  <si>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</si>
  <si>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</si>
  <si>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</si>
  <si>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</si>
  <si>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</si>
  <si>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</si>
  <si>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</si>
  <si>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</si>
  <si>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</si>
  <si>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</si>
  <si>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</si>
  <si>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</si>
  <si>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</si>
  <si>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</si>
  <si>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</si>
  <si>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</si>
  <si>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</si>
  <si>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</si>
  <si>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</si>
  <si>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</si>
  <si>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</si>
  <si>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</si>
  <si>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</si>
  <si>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</si>
  <si>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</si>
  <si>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</si>
  <si>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</si>
  <si>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</si>
  <si>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</si>
  <si>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</si>
  <si>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</si>
  <si>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</si>
  <si>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</si>
  <si>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</si>
  <si>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</si>
  <si>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</si>
  <si>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</si>
  <si>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</si>
  <si>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</si>
  <si>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</si>
  <si>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</si>
  <si>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</si>
  <si>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</si>
  <si>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</si>
  <si>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</si>
  <si>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</si>
  <si>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</si>
  <si>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</si>
  <si>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</si>
  <si>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</si>
  <si>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</si>
  <si>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</si>
  <si>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</si>
  <si>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</si>
  <si>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</si>
  <si>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</si>
  <si>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</si>
  <si>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</si>
  <si>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</si>
  <si>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</si>
  <si>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</si>
  <si>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</si>
  <si>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</si>
  <si>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</si>
  <si>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</si>
  <si>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</si>
  <si>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</si>
  <si>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</si>
  <si>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</si>
  <si>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</si>
  <si>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</si>
  <si>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</si>
  <si>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</si>
  <si>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</si>
  <si>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</si>
  <si>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70898681</t>
  </si>
  <si>
    <t>0906010992</t>
  </si>
  <si>
    <t>092001001</t>
  </si>
  <si>
    <t>1030900915858</t>
  </si>
  <si>
    <t>МКОУ "СОШ №3 им. Клычева Р.Н. с Красный Восток"</t>
  </si>
  <si>
    <t>369392,КЧР, Малокарачаевский район. С.Красный Восток, ул.Школьная,17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</si>
</sst>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4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3" fillId="19" borderId="10" xfId="0" applyFont="1" applyFill="1" applyBorder="1" applyAlignment="1">
      <alignment vertical="center" wrapText="1"/>
    </xf>
    <xf numFmtId="0" fontId="33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Protection="1">
      <protection locked="0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7" fontId="2" fillId="0" borderId="26" xfId="0" applyNumberFormat="1" applyFont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 vertical="center"/>
    </xf>
    <xf numFmtId="0" fontId="29" fillId="18" borderId="36" xfId="0" applyFont="1" applyFill="1" applyBorder="1" applyAlignment="1" applyProtection="1">
      <alignment vertical="center"/>
      <protection locked="0"/>
    </xf>
    <xf numFmtId="0" fontId="29" fillId="18" borderId="37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9" fillId="18" borderId="11" xfId="0" applyFont="1" applyFill="1" applyBorder="1" applyAlignment="1" applyProtection="1">
      <alignment vertical="center"/>
      <protection locked="0"/>
    </xf>
    <xf numFmtId="0" fontId="29" fillId="18" borderId="39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3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3" fillId="18" borderId="33" xfId="0" applyFont="1" applyFill="1" applyBorder="1" applyProtection="1">
      <protection locked="0"/>
    </xf>
    <xf numFmtId="0" fontId="2" fillId="0" borderId="33" xfId="0" applyFont="1" applyBorder="1" applyProtection="1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8" borderId="33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21" workbookViewId="0">
      <selection activeCell="AO21" sqref="AO21:AQ21"/>
    </sheetView>
  </sheetViews>
  <sheetFormatPr defaultRowHeight="12.75" x14ac:dyDescent="0.2"/>
  <cols>
    <col min="1" max="87" width="1.7109375" style="41" customWidth="1"/>
    <col min="88" max="16384" width="9.140625" style="42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3"/>
      <c r="B12" s="44"/>
      <c r="C12" s="44"/>
      <c r="D12" s="44"/>
      <c r="E12" s="44"/>
      <c r="F12" s="44"/>
      <c r="G12" s="45"/>
      <c r="H12" s="81" t="s">
        <v>154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3"/>
      <c r="BY12" s="45"/>
      <c r="BZ12" s="45"/>
      <c r="CA12" s="44"/>
      <c r="CB12" s="44"/>
      <c r="CC12" s="44"/>
      <c r="CD12" s="44"/>
      <c r="CE12" s="44"/>
      <c r="CF12" s="44"/>
      <c r="CG12" s="44"/>
      <c r="CH12" s="44"/>
      <c r="CI12" s="44"/>
    </row>
    <row r="13" spans="1:87" ht="13.5" hidden="1" thickBot="1" x14ac:dyDescent="0.25"/>
    <row r="14" spans="1:87" ht="20.100000000000001" hidden="1" customHeight="1" thickBot="1" x14ac:dyDescent="0.25">
      <c r="A14" s="44"/>
      <c r="B14" s="44"/>
      <c r="C14" s="44"/>
      <c r="D14" s="44"/>
      <c r="E14" s="44"/>
      <c r="F14" s="44"/>
      <c r="G14" s="44"/>
      <c r="H14" s="84" t="s">
        <v>155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6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</row>
    <row r="15" spans="1:87" ht="15" customHeight="1" thickBot="1" x14ac:dyDescent="0.25"/>
    <row r="16" spans="1:87" ht="50.1" customHeight="1" thickBot="1" x14ac:dyDescent="0.25">
      <c r="E16" s="87" t="s">
        <v>402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9"/>
    </row>
    <row r="17" spans="1:84" ht="15" customHeight="1" thickBot="1" x14ac:dyDescent="0.25"/>
    <row r="18" spans="1:84" ht="15" customHeight="1" thickBot="1" x14ac:dyDescent="0.25">
      <c r="H18" s="84" t="s">
        <v>156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6"/>
    </row>
    <row r="19" spans="1:84" ht="15" customHeight="1" thickBot="1" x14ac:dyDescent="0.25"/>
    <row r="20" spans="1:84" ht="35.1" customHeight="1" x14ac:dyDescent="0.2">
      <c r="K20" s="95" t="s">
        <v>211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</row>
    <row r="21" spans="1:84" ht="15" customHeight="1" thickBot="1" x14ac:dyDescent="0.25">
      <c r="K21" s="90" t="s">
        <v>164</v>
      </c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2">
        <v>2020</v>
      </c>
      <c r="AP21" s="92"/>
      <c r="AQ21" s="92"/>
      <c r="AR21" s="93" t="s">
        <v>165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4"/>
    </row>
    <row r="22" spans="1:84" ht="15" customHeight="1" thickBot="1" x14ac:dyDescent="0.25"/>
    <row r="23" spans="1:84" ht="15" thickBot="1" x14ac:dyDescent="0.25">
      <c r="A23" s="115" t="s">
        <v>157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7"/>
      <c r="AY23" s="84" t="s">
        <v>158</v>
      </c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6"/>
      <c r="BQ23" s="118" t="s">
        <v>163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20"/>
      <c r="CD23" s="46"/>
      <c r="CE23" s="46"/>
      <c r="CF23" s="47"/>
    </row>
    <row r="24" spans="1:84" ht="45" customHeight="1" x14ac:dyDescent="0.2">
      <c r="A24" s="123" t="s">
        <v>400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06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O24" s="77" t="s">
        <v>343</v>
      </c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49"/>
    </row>
    <row r="25" spans="1:84" ht="30" customHeight="1" x14ac:dyDescent="0.2">
      <c r="A25" s="78" t="s">
        <v>401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80"/>
      <c r="AY25" s="145" t="s">
        <v>332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49"/>
    </row>
    <row r="26" spans="1:84" ht="24.95" customHeight="1" thickBot="1" x14ac:dyDescent="0.25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  <c r="AY26" s="148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50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49"/>
    </row>
    <row r="27" spans="1:84" ht="15.75" thickBot="1" x14ac:dyDescent="0.2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04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48"/>
      <c r="BQ27" s="48"/>
      <c r="BR27" s="48"/>
      <c r="BS27" s="84" t="s">
        <v>333</v>
      </c>
      <c r="BT27" s="85"/>
      <c r="BU27" s="85"/>
      <c r="BV27" s="85"/>
      <c r="BW27" s="85"/>
      <c r="BX27" s="85"/>
      <c r="BY27" s="85"/>
      <c r="BZ27" s="85"/>
      <c r="CA27" s="86"/>
      <c r="CB27" s="48"/>
      <c r="CC27" s="48"/>
      <c r="CD27" s="48"/>
      <c r="CE27" s="49"/>
      <c r="CF27" s="49"/>
    </row>
    <row r="28" spans="1:84" ht="20.100000000000001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44"/>
      <c r="BL28" s="51"/>
      <c r="BM28" s="49"/>
      <c r="BN28" s="49"/>
      <c r="BO28" s="49"/>
      <c r="BP28" s="49"/>
      <c r="BQ28" s="50"/>
      <c r="BR28" s="50"/>
      <c r="BS28" s="50"/>
      <c r="BT28" s="50"/>
      <c r="BU28" s="50"/>
      <c r="BV28" s="50"/>
      <c r="BW28" s="50"/>
      <c r="BX28" s="50"/>
      <c r="BY28" s="50"/>
      <c r="BZ28" s="49"/>
      <c r="CA28" s="49"/>
      <c r="CB28" s="49"/>
      <c r="CC28" s="49"/>
      <c r="CD28" s="51"/>
    </row>
    <row r="29" spans="1:84" ht="14.25" x14ac:dyDescent="0.2">
      <c r="A29" s="112" t="s">
        <v>159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40" t="s">
        <v>424</v>
      </c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1"/>
    </row>
    <row r="30" spans="1:84" ht="15" thickBot="1" x14ac:dyDescent="0.25">
      <c r="A30" s="112" t="s">
        <v>160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14"/>
      <c r="S30" s="114"/>
      <c r="T30" s="114"/>
      <c r="U30" s="114"/>
      <c r="V30" s="114"/>
      <c r="W30" s="114"/>
      <c r="X30" s="129" t="s">
        <v>425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 x14ac:dyDescent="0.25">
      <c r="A31" s="102" t="s">
        <v>161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131" t="s">
        <v>94</v>
      </c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3"/>
    </row>
    <row r="32" spans="1:84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2" t="s">
        <v>162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6" t="s">
        <v>307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134"/>
      <c r="AY32" s="103" t="s">
        <v>308</v>
      </c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 t="s">
        <v>309</v>
      </c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</row>
    <row r="33" spans="1:84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35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136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</row>
    <row r="34" spans="1:84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35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136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</row>
    <row r="35" spans="1:84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35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136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</row>
    <row r="36" spans="1:84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37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9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</row>
    <row r="37" spans="1:84" ht="13.5" thickBot="1" x14ac:dyDescent="0.25">
      <c r="A37" s="101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>
        <v>2</v>
      </c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>
        <v>3</v>
      </c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>
        <v>4</v>
      </c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>
        <v>5</v>
      </c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</row>
    <row r="38" spans="1:84" ht="13.5" thickBot="1" x14ac:dyDescent="0.25">
      <c r="A38" s="126">
        <v>609564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98" t="s">
        <v>420</v>
      </c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98" t="s">
        <v>421</v>
      </c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00"/>
      <c r="AY38" s="98" t="s">
        <v>422</v>
      </c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100"/>
      <c r="BP38" s="98" t="s">
        <v>423</v>
      </c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100"/>
    </row>
  </sheetData>
  <sheetProtection password="DA49" sheet="1" objects="1" scenarios="1" selectLockedCells="1"/>
  <mergeCells count="41">
    <mergeCell ref="AY25:BM25"/>
    <mergeCell ref="AY26:BM26"/>
    <mergeCell ref="A27:AX27"/>
    <mergeCell ref="AY37:BO37"/>
    <mergeCell ref="BP32:CF36"/>
    <mergeCell ref="BP37:CF37"/>
    <mergeCell ref="A30:W30"/>
    <mergeCell ref="AY32:BO36"/>
    <mergeCell ref="BS27:CA27"/>
    <mergeCell ref="AY27:BM27"/>
    <mergeCell ref="X30:CF30"/>
    <mergeCell ref="Q31:CF31"/>
    <mergeCell ref="Q32:AG36"/>
    <mergeCell ref="AH32:AX36"/>
    <mergeCell ref="A29:W29"/>
    <mergeCell ref="X29:CF29"/>
    <mergeCell ref="BP38:CF38"/>
    <mergeCell ref="A37:P37"/>
    <mergeCell ref="Q37:AG37"/>
    <mergeCell ref="AH37:AX37"/>
    <mergeCell ref="A31:P36"/>
    <mergeCell ref="A38:P38"/>
    <mergeCell ref="Q38:AG38"/>
    <mergeCell ref="AH38:AX38"/>
    <mergeCell ref="AY38:BO38"/>
    <mergeCell ref="BO24:CE26"/>
    <mergeCell ref="A25:AX25"/>
    <mergeCell ref="H12:BX12"/>
    <mergeCell ref="H14:BX14"/>
    <mergeCell ref="E16:CA16"/>
    <mergeCell ref="H18:BX18"/>
    <mergeCell ref="K21:AN21"/>
    <mergeCell ref="AO21:AQ21"/>
    <mergeCell ref="AR21:BU21"/>
    <mergeCell ref="K20:BU20"/>
    <mergeCell ref="AY24:BM24"/>
    <mergeCell ref="A23:AX23"/>
    <mergeCell ref="AY23:BM23"/>
    <mergeCell ref="BQ23:CC23"/>
    <mergeCell ref="A24:AX24"/>
    <mergeCell ref="A26:AX2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Q32" sqref="Q32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6" t="s">
        <v>87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17" hidden="1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ht="20.100000000000001" customHeight="1" x14ac:dyDescent="0.2">
      <c r="A18" s="168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8" t="s">
        <v>6</v>
      </c>
      <c r="P18" s="153" t="s">
        <v>60</v>
      </c>
      <c r="Q18" s="153"/>
    </row>
    <row r="19" spans="1:17" ht="39.950000000000003" customHeight="1" x14ac:dyDescent="0.2">
      <c r="A19" s="16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9"/>
      <c r="P19" s="11" t="s">
        <v>83</v>
      </c>
      <c r="Q19" s="11" t="s">
        <v>408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 x14ac:dyDescent="0.2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 x14ac:dyDescent="0.2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</row>
    <row r="28" spans="1:17" ht="15.75" x14ac:dyDescent="0.2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 x14ac:dyDescent="0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 x14ac:dyDescent="0.2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xWindow="807" yWindow="381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2.75" hidden="1" customHeight="1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2.75" hidden="1" customHeight="1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2.75" hidden="1" customHeight="1" x14ac:dyDescent="0.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12.75" hidden="1" customHeight="1" x14ac:dyDescent="0.2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ht="12.75" hidden="1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ht="12.75" hidden="1" customHeigh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12.75" hidden="1" customHeight="1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12.75" hidden="1" customHeight="1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12.75" hidden="1" customHeight="1" x14ac:dyDescent="0.2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ht="39.950000000000003" customHeight="1" x14ac:dyDescent="0.2">
      <c r="A12" s="166" t="s">
        <v>260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x14ac:dyDescent="0.2">
      <c r="A13" s="172" t="s">
        <v>410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x14ac:dyDescent="0.2">
      <c r="A14" s="56" t="s">
        <v>336</v>
      </c>
      <c r="B14" s="56" t="s">
        <v>409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x14ac:dyDescent="0.2">
      <c r="A15" s="56" t="s">
        <v>337</v>
      </c>
      <c r="B15" s="10" t="s">
        <v>419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x14ac:dyDescent="0.2">
      <c r="A16" s="56" t="s">
        <v>338</v>
      </c>
      <c r="B16" s="56" t="s">
        <v>373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7" x14ac:dyDescent="0.2">
      <c r="A17" s="10" t="s">
        <v>339</v>
      </c>
      <c r="B17" s="10" t="s">
        <v>374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7" ht="20.100000000000001" customHeight="1" x14ac:dyDescent="0.2">
      <c r="A18" s="56" t="s">
        <v>372</v>
      </c>
      <c r="B18" s="56" t="s">
        <v>411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7" ht="30" customHeight="1" x14ac:dyDescent="0.2">
      <c r="A19" s="153" t="s">
        <v>0</v>
      </c>
      <c r="B19" s="15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x14ac:dyDescent="0.2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71" t="s">
        <v>166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71" t="s">
        <v>167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 x14ac:dyDescent="0.25">
      <c r="A23" s="171" t="s">
        <v>168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 x14ac:dyDescent="0.25">
      <c r="A24" s="171" t="s">
        <v>169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</row>
  </sheetData>
  <sheetProtection password="DA49" sheet="1" objects="1" scenarios="1" selectLockedCells="1"/>
  <mergeCells count="19">
    <mergeCell ref="A13:P13"/>
    <mergeCell ref="A7:P7"/>
    <mergeCell ref="A8:P8"/>
    <mergeCell ref="A9:P9"/>
    <mergeCell ref="A6:P6"/>
    <mergeCell ref="A26:P26"/>
    <mergeCell ref="A19:B19"/>
    <mergeCell ref="A20:B20"/>
    <mergeCell ref="A21:B21"/>
    <mergeCell ref="A22:B22"/>
    <mergeCell ref="A23:B23"/>
    <mergeCell ref="A24:B24"/>
    <mergeCell ref="A10:P10"/>
    <mergeCell ref="A11:P11"/>
    <mergeCell ref="A12:P12"/>
    <mergeCell ref="A2:P2"/>
    <mergeCell ref="A3:P3"/>
    <mergeCell ref="A4:P4"/>
    <mergeCell ref="A5:P5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U31" workbookViewId="0">
      <selection activeCell="R22" sqref="R22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6" t="s">
        <v>103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s="12" customFormat="1" x14ac:dyDescent="0.2">
      <c r="A17" s="174" t="s">
        <v>318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ht="20.100000000000001" customHeight="1" x14ac:dyDescent="0.2">
      <c r="A18" s="153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3" t="s">
        <v>6</v>
      </c>
      <c r="P18" s="165" t="s">
        <v>418</v>
      </c>
      <c r="Q18" s="165"/>
      <c r="R18" s="165"/>
    </row>
    <row r="19" spans="1:18" ht="30" customHeight="1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112</v>
      </c>
      <c r="Q19" s="11" t="s">
        <v>101</v>
      </c>
      <c r="R19" s="11" t="s">
        <v>102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xWindow="507" yWindow="534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2" t="s">
        <v>98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idden="1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4" t="s">
        <v>172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xWindow="772" yWindow="363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R28" sqref="R28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2" t="s">
        <v>412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x14ac:dyDescent="0.2">
      <c r="A18" s="163" t="s">
        <v>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346</v>
      </c>
      <c r="Q21" s="4"/>
      <c r="R21" s="4">
        <v>16637</v>
      </c>
    </row>
    <row r="22" spans="1:18" ht="25.5" x14ac:dyDescent="0.2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302</v>
      </c>
      <c r="Q22" s="4"/>
      <c r="R22" s="4">
        <v>5881</v>
      </c>
    </row>
    <row r="23" spans="1:18" ht="15.75" x14ac:dyDescent="0.2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44</v>
      </c>
      <c r="Q23" s="4"/>
      <c r="R23" s="4">
        <v>429</v>
      </c>
    </row>
    <row r="24" spans="1:18" ht="15.75" x14ac:dyDescent="0.2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/>
      <c r="R24" s="4">
        <v>9800</v>
      </c>
    </row>
    <row r="25" spans="1:18" ht="15.75" x14ac:dyDescent="0.2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/>
      <c r="R25" s="4">
        <v>480</v>
      </c>
    </row>
    <row r="26" spans="1:18" ht="25.5" x14ac:dyDescent="0.2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346</v>
      </c>
      <c r="Q26" s="4"/>
      <c r="R26" s="4">
        <v>16637</v>
      </c>
    </row>
    <row r="27" spans="1:18" ht="15.75" x14ac:dyDescent="0.2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/>
      <c r="R27" s="4">
        <v>0</v>
      </c>
    </row>
    <row r="28" spans="1:18" ht="15.75" x14ac:dyDescent="0.2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/>
      <c r="R28" s="4">
        <v>0</v>
      </c>
    </row>
    <row r="29" spans="1:18" ht="15.75" x14ac:dyDescent="0.2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/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2"/>
  <sheetViews>
    <sheetView showGridLines="0" topLeftCell="A17" workbookViewId="0">
      <selection activeCell="P27" sqref="P27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6" t="s">
        <v>182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2"/>
      <c r="P17" s="162"/>
    </row>
    <row r="18" spans="1:16" x14ac:dyDescent="0.2">
      <c r="A18" s="163" t="s">
        <v>261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4</v>
      </c>
    </row>
    <row r="22" spans="1:16" ht="15.75" x14ac:dyDescent="0.2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 x14ac:dyDescent="0.2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182</v>
      </c>
    </row>
    <row r="25" spans="1:16" ht="15.75" x14ac:dyDescent="0.2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132</v>
      </c>
    </row>
    <row r="26" spans="1:16" ht="25.5" x14ac:dyDescent="0.2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75" x14ac:dyDescent="0.2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 x14ac:dyDescent="0.2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 x14ac:dyDescent="0.2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 x14ac:dyDescent="0.2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Q21" sqref="Q21:Q29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2" t="s">
        <v>116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20.100000000000001" customHeight="1" x14ac:dyDescent="0.2">
      <c r="A16" s="162" t="s">
        <v>117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x14ac:dyDescent="0.2">
      <c r="A17" s="163" t="s">
        <v>118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20.100000000000001" customHeight="1" x14ac:dyDescent="0.2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262</v>
      </c>
      <c r="Q18" s="175" t="s">
        <v>110</v>
      </c>
      <c r="R18" s="176"/>
    </row>
    <row r="19" spans="1:18" ht="20.100000000000001" customHeight="1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34" t="s">
        <v>414</v>
      </c>
      <c r="R19" s="11" t="s">
        <v>111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0">
        <f>P22+P26+P27+P28+P29</f>
        <v>18456.400000000001</v>
      </c>
      <c r="Q21" s="40">
        <f>P21</f>
        <v>18456.400000000001</v>
      </c>
      <c r="R21" s="40">
        <v>0</v>
      </c>
    </row>
    <row r="22" spans="1:18" ht="25.5" x14ac:dyDescent="0.2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0">
        <f>P23+P24+P25</f>
        <v>18456.400000000001</v>
      </c>
      <c r="Q22" s="40">
        <f t="shared" ref="Q22:Q29" si="0">P22</f>
        <v>18456.400000000001</v>
      </c>
      <c r="R22" s="40">
        <v>0</v>
      </c>
    </row>
    <row r="23" spans="1:18" ht="25.5" x14ac:dyDescent="0.2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0">
        <v>1506.3</v>
      </c>
      <c r="Q23" s="40">
        <f t="shared" si="0"/>
        <v>1506.3</v>
      </c>
      <c r="R23" s="40">
        <v>0</v>
      </c>
    </row>
    <row r="24" spans="1:18" ht="15.75" x14ac:dyDescent="0.2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0">
        <v>15812.6</v>
      </c>
      <c r="Q24" s="40">
        <f t="shared" si="0"/>
        <v>15812.6</v>
      </c>
      <c r="R24" s="40">
        <v>0</v>
      </c>
    </row>
    <row r="25" spans="1:18" ht="15.75" x14ac:dyDescent="0.2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0">
        <v>1137.5</v>
      </c>
      <c r="Q25" s="40">
        <f t="shared" si="0"/>
        <v>1137.5</v>
      </c>
      <c r="R25" s="40">
        <v>0</v>
      </c>
    </row>
    <row r="26" spans="1:18" ht="15.75" x14ac:dyDescent="0.2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0">
        <v>0</v>
      </c>
      <c r="Q26" s="40">
        <f t="shared" si="0"/>
        <v>0</v>
      </c>
      <c r="R26" s="40">
        <v>0</v>
      </c>
    </row>
    <row r="27" spans="1:18" ht="15.75" x14ac:dyDescent="0.2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0">
        <v>0</v>
      </c>
      <c r="Q27" s="40">
        <f t="shared" si="0"/>
        <v>0</v>
      </c>
      <c r="R27" s="40">
        <v>0</v>
      </c>
    </row>
    <row r="28" spans="1:18" ht="15.75" x14ac:dyDescent="0.2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0">
        <v>0</v>
      </c>
      <c r="Q28" s="40">
        <f t="shared" si="0"/>
        <v>0</v>
      </c>
      <c r="R28" s="40">
        <v>0</v>
      </c>
    </row>
    <row r="29" spans="1:18" ht="15.75" x14ac:dyDescent="0.2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0">
        <v>0</v>
      </c>
      <c r="Q29" s="40">
        <f t="shared" si="0"/>
        <v>0</v>
      </c>
      <c r="R29" s="40">
        <v>0</v>
      </c>
    </row>
    <row r="30" spans="1:18" ht="50.1" customHeight="1" x14ac:dyDescent="0.25">
      <c r="A30" s="39" t="s">
        <v>190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v>10</v>
      </c>
      <c r="P30" s="76">
        <v>0</v>
      </c>
    </row>
    <row r="31" spans="1:18" ht="15.75" x14ac:dyDescent="0.25">
      <c r="A31" s="38" t="s">
        <v>191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>
        <v>11</v>
      </c>
      <c r="P31" s="76">
        <v>0</v>
      </c>
    </row>
    <row r="32" spans="1:18" ht="50.1" customHeight="1" x14ac:dyDescent="0.25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9" workbookViewId="0">
      <selection activeCell="R21" sqref="R21:R39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2" t="s">
        <v>129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x14ac:dyDescent="0.2">
      <c r="A17" s="163" t="s">
        <v>118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20.100000000000001" customHeight="1" x14ac:dyDescent="0.2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127</v>
      </c>
      <c r="R18" s="153"/>
    </row>
    <row r="19" spans="1:18" ht="76.5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267</v>
      </c>
      <c r="R19" s="11" t="s">
        <v>268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75">
        <f>P22+P26+P33+P34</f>
        <v>17636.099999999999</v>
      </c>
      <c r="Q21" s="75">
        <f>P21</f>
        <v>17636.099999999999</v>
      </c>
      <c r="R21" s="75"/>
    </row>
    <row r="22" spans="1:18" ht="25.5" x14ac:dyDescent="0.2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75">
        <f>P23+P24+P25</f>
        <v>16214.099999999999</v>
      </c>
      <c r="Q22" s="75">
        <f>P22</f>
        <v>16214.099999999999</v>
      </c>
      <c r="R22" s="75"/>
    </row>
    <row r="23" spans="1:18" ht="15.75" x14ac:dyDescent="0.2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5">
        <v>12470.3</v>
      </c>
      <c r="Q23" s="75">
        <f t="shared" ref="Q23:Q39" si="0">P23</f>
        <v>12470.3</v>
      </c>
      <c r="R23" s="75"/>
    </row>
    <row r="24" spans="1:18" ht="15.75" x14ac:dyDescent="0.2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5">
        <v>0</v>
      </c>
      <c r="Q24" s="75">
        <f t="shared" si="0"/>
        <v>0</v>
      </c>
      <c r="R24" s="75"/>
    </row>
    <row r="25" spans="1:18" ht="15.75" x14ac:dyDescent="0.2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5">
        <v>3743.8</v>
      </c>
      <c r="Q25" s="75">
        <f t="shared" si="0"/>
        <v>3743.8</v>
      </c>
      <c r="R25" s="75"/>
    </row>
    <row r="26" spans="1:18" ht="15.75" x14ac:dyDescent="0.2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75">
        <f>P27+P28+P29+P30+P31+P32</f>
        <v>1230.8999999999999</v>
      </c>
      <c r="Q26" s="75">
        <f t="shared" si="0"/>
        <v>1230.8999999999999</v>
      </c>
      <c r="R26" s="75"/>
    </row>
    <row r="27" spans="1:18" ht="25.5" x14ac:dyDescent="0.2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5">
        <v>31.3</v>
      </c>
      <c r="Q27" s="75">
        <f t="shared" si="0"/>
        <v>31.3</v>
      </c>
      <c r="R27" s="75"/>
    </row>
    <row r="28" spans="1:18" ht="15.75" x14ac:dyDescent="0.2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5">
        <v>0</v>
      </c>
      <c r="Q28" s="75">
        <f t="shared" si="0"/>
        <v>0</v>
      </c>
      <c r="R28" s="75"/>
    </row>
    <row r="29" spans="1:18" ht="15.75" x14ac:dyDescent="0.2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5">
        <v>992.1</v>
      </c>
      <c r="Q29" s="75">
        <f t="shared" si="0"/>
        <v>992.1</v>
      </c>
      <c r="R29" s="75"/>
    </row>
    <row r="30" spans="1:18" ht="15.75" x14ac:dyDescent="0.2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75">
        <v>0</v>
      </c>
      <c r="Q30" s="75">
        <f t="shared" si="0"/>
        <v>0</v>
      </c>
      <c r="R30" s="75"/>
    </row>
    <row r="31" spans="1:18" ht="15.75" x14ac:dyDescent="0.2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75">
        <v>98.4</v>
      </c>
      <c r="Q31" s="75">
        <f t="shared" si="0"/>
        <v>98.4</v>
      </c>
      <c r="R31" s="75"/>
    </row>
    <row r="32" spans="1:18" ht="15.75" x14ac:dyDescent="0.2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75">
        <v>109.1</v>
      </c>
      <c r="Q32" s="75">
        <f t="shared" si="0"/>
        <v>109.1</v>
      </c>
      <c r="R32" s="75"/>
    </row>
    <row r="33" spans="1:18" ht="15.75" x14ac:dyDescent="0.2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75">
        <v>191.1</v>
      </c>
      <c r="Q33" s="75">
        <f t="shared" si="0"/>
        <v>191.1</v>
      </c>
      <c r="R33" s="75"/>
    </row>
    <row r="34" spans="1:18" ht="15.75" x14ac:dyDescent="0.2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75">
        <v>0</v>
      </c>
      <c r="Q34" s="75">
        <f t="shared" si="0"/>
        <v>0</v>
      </c>
      <c r="R34" s="75"/>
    </row>
    <row r="35" spans="1:18" ht="15.75" x14ac:dyDescent="0.2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75">
        <f>P36+P37+P38+P39</f>
        <v>820.3</v>
      </c>
      <c r="Q35" s="75">
        <f t="shared" si="0"/>
        <v>820.3</v>
      </c>
      <c r="R35" s="75"/>
    </row>
    <row r="36" spans="1:18" ht="25.5" x14ac:dyDescent="0.2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75">
        <v>40</v>
      </c>
      <c r="Q36" s="75">
        <f t="shared" si="0"/>
        <v>40</v>
      </c>
      <c r="R36" s="75"/>
    </row>
    <row r="37" spans="1:18" ht="15.75" x14ac:dyDescent="0.2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75">
        <v>0</v>
      </c>
      <c r="Q37" s="75">
        <f t="shared" si="0"/>
        <v>0</v>
      </c>
      <c r="R37" s="75"/>
    </row>
    <row r="38" spans="1:18" ht="15.75" x14ac:dyDescent="0.2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75">
        <v>0</v>
      </c>
      <c r="Q38" s="75">
        <f t="shared" si="0"/>
        <v>0</v>
      </c>
      <c r="R38" s="75"/>
    </row>
    <row r="39" spans="1:18" ht="15.75" x14ac:dyDescent="0.2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75">
        <v>780.3</v>
      </c>
      <c r="Q39" s="75">
        <f t="shared" si="0"/>
        <v>780.3</v>
      </c>
      <c r="R39" s="75"/>
    </row>
    <row r="40" spans="1:18" ht="35.1" customHeight="1" x14ac:dyDescent="0.25">
      <c r="A40" s="23" t="s">
        <v>325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R21" sqref="R21:T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2" t="s">
        <v>148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x14ac:dyDescent="0.2">
      <c r="A16" s="163" t="s">
        <v>271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30" customHeight="1" x14ac:dyDescent="0.2">
      <c r="A17" s="153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3" t="s">
        <v>6</v>
      </c>
      <c r="P17" s="153" t="s">
        <v>130</v>
      </c>
      <c r="Q17" s="153"/>
      <c r="R17" s="153" t="s">
        <v>131</v>
      </c>
      <c r="S17" s="153"/>
      <c r="T17" s="153"/>
      <c r="U17" s="153" t="s">
        <v>132</v>
      </c>
      <c r="V17" s="153"/>
      <c r="W17" s="153"/>
      <c r="X17" s="153"/>
      <c r="Y17" s="153"/>
      <c r="Z17" s="153"/>
    </row>
    <row r="18" spans="1:26" ht="30" customHeight="1" x14ac:dyDescent="0.2">
      <c r="A18" s="15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/>
      <c r="P18" s="153" t="s">
        <v>328</v>
      </c>
      <c r="Q18" s="153" t="s">
        <v>327</v>
      </c>
      <c r="R18" s="153" t="s">
        <v>150</v>
      </c>
      <c r="S18" s="153"/>
      <c r="T18" s="153" t="s">
        <v>326</v>
      </c>
      <c r="U18" s="153" t="s">
        <v>149</v>
      </c>
      <c r="V18" s="153"/>
      <c r="W18" s="153"/>
      <c r="X18" s="153" t="s">
        <v>133</v>
      </c>
      <c r="Y18" s="153"/>
      <c r="Z18" s="153"/>
    </row>
    <row r="19" spans="1:26" ht="54.95" customHeight="1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134</v>
      </c>
      <c r="S19" s="11" t="s">
        <v>138</v>
      </c>
      <c r="T19" s="153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75">
        <f>P22+P24+P27+P28</f>
        <v>32.6</v>
      </c>
      <c r="Q21" s="75">
        <f>Q22+Q24+Q27+Q28</f>
        <v>5.2</v>
      </c>
      <c r="R21" s="75">
        <f>R22+R24+R27+R28</f>
        <v>11828.000000000002</v>
      </c>
      <c r="S21" s="75">
        <f>S22+S24+S27+S28</f>
        <v>1846.9</v>
      </c>
      <c r="T21" s="75">
        <f>T22+T24+T27+T28</f>
        <v>663.8</v>
      </c>
      <c r="U21" s="75">
        <f>R21</f>
        <v>11828.000000000002</v>
      </c>
      <c r="V21" s="75">
        <v>0</v>
      </c>
      <c r="W21" s="75">
        <v>0</v>
      </c>
      <c r="X21" s="75">
        <f>T21</f>
        <v>663.8</v>
      </c>
      <c r="Y21" s="75">
        <v>0</v>
      </c>
      <c r="Z21" s="75">
        <v>0</v>
      </c>
    </row>
    <row r="22" spans="1:26" ht="25.5" x14ac:dyDescent="0.2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75">
        <v>4</v>
      </c>
      <c r="Q22" s="75">
        <v>0</v>
      </c>
      <c r="R22" s="75">
        <v>1795.9</v>
      </c>
      <c r="S22" s="75">
        <v>205</v>
      </c>
      <c r="T22" s="75">
        <v>0</v>
      </c>
      <c r="U22" s="75">
        <f t="shared" ref="U22:U30" si="0">R22</f>
        <v>1795.9</v>
      </c>
      <c r="V22" s="75">
        <v>0</v>
      </c>
      <c r="W22" s="75">
        <v>0</v>
      </c>
      <c r="X22" s="75">
        <f t="shared" ref="X22:X30" si="1">T22</f>
        <v>0</v>
      </c>
      <c r="Y22" s="75">
        <v>0</v>
      </c>
      <c r="Z22" s="75">
        <v>0</v>
      </c>
    </row>
    <row r="23" spans="1:26" ht="15.75" x14ac:dyDescent="0.2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5">
        <f>P22</f>
        <v>4</v>
      </c>
      <c r="Q23" s="75">
        <v>0</v>
      </c>
      <c r="R23" s="75">
        <f>R22</f>
        <v>1795.9</v>
      </c>
      <c r="S23" s="75">
        <f>S22</f>
        <v>205</v>
      </c>
      <c r="T23" s="75">
        <f>T22</f>
        <v>0</v>
      </c>
      <c r="U23" s="75">
        <f t="shared" si="0"/>
        <v>1795.9</v>
      </c>
      <c r="V23" s="75">
        <v>0</v>
      </c>
      <c r="W23" s="75">
        <v>0</v>
      </c>
      <c r="X23" s="75">
        <f t="shared" si="1"/>
        <v>0</v>
      </c>
      <c r="Y23" s="75">
        <v>0</v>
      </c>
      <c r="Z23" s="75">
        <v>0</v>
      </c>
    </row>
    <row r="24" spans="1:26" ht="15.75" x14ac:dyDescent="0.2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75">
        <v>20.6</v>
      </c>
      <c r="Q24" s="75">
        <v>2.1</v>
      </c>
      <c r="R24" s="75">
        <v>7491.8</v>
      </c>
      <c r="S24" s="75">
        <v>694.7</v>
      </c>
      <c r="T24" s="75">
        <v>402.1</v>
      </c>
      <c r="U24" s="75">
        <f t="shared" si="0"/>
        <v>7491.8</v>
      </c>
      <c r="V24" s="75">
        <v>0</v>
      </c>
      <c r="W24" s="75">
        <v>0</v>
      </c>
      <c r="X24" s="75">
        <f t="shared" si="1"/>
        <v>402.1</v>
      </c>
      <c r="Y24" s="75">
        <v>0</v>
      </c>
      <c r="Z24" s="75">
        <v>0</v>
      </c>
    </row>
    <row r="25" spans="1:26" ht="25.5" x14ac:dyDescent="0.2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5">
        <v>18</v>
      </c>
      <c r="Q25" s="75">
        <v>2.1</v>
      </c>
      <c r="R25" s="75">
        <v>6718</v>
      </c>
      <c r="S25" s="75">
        <v>340</v>
      </c>
      <c r="T25" s="75">
        <v>402.1</v>
      </c>
      <c r="U25" s="75">
        <f t="shared" si="0"/>
        <v>6718</v>
      </c>
      <c r="V25" s="75">
        <v>0</v>
      </c>
      <c r="W25" s="75">
        <v>0</v>
      </c>
      <c r="X25" s="75">
        <f t="shared" si="1"/>
        <v>402.1</v>
      </c>
      <c r="Y25" s="75">
        <v>0</v>
      </c>
      <c r="Z25" s="75">
        <v>0</v>
      </c>
    </row>
    <row r="26" spans="1:26" ht="15.75" x14ac:dyDescent="0.2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f t="shared" si="0"/>
        <v>0</v>
      </c>
      <c r="V26" s="75">
        <v>0</v>
      </c>
      <c r="W26" s="75">
        <v>0</v>
      </c>
      <c r="X26" s="75">
        <f t="shared" si="1"/>
        <v>0</v>
      </c>
      <c r="Y26" s="75">
        <v>0</v>
      </c>
      <c r="Z26" s="75">
        <v>0</v>
      </c>
    </row>
    <row r="27" spans="1:26" ht="15.75" x14ac:dyDescent="0.2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75">
        <v>3</v>
      </c>
      <c r="Q27" s="75">
        <v>0</v>
      </c>
      <c r="R27" s="75">
        <v>729.7</v>
      </c>
      <c r="S27" s="75">
        <v>0</v>
      </c>
      <c r="T27" s="75">
        <v>0</v>
      </c>
      <c r="U27" s="75">
        <f t="shared" si="0"/>
        <v>729.7</v>
      </c>
      <c r="V27" s="75">
        <v>0</v>
      </c>
      <c r="W27" s="75">
        <v>0</v>
      </c>
      <c r="X27" s="75">
        <f t="shared" si="1"/>
        <v>0</v>
      </c>
      <c r="Y27" s="75">
        <v>0</v>
      </c>
      <c r="Z27" s="75">
        <v>0</v>
      </c>
    </row>
    <row r="28" spans="1:26" ht="15.75" x14ac:dyDescent="0.2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75">
        <v>5</v>
      </c>
      <c r="Q28" s="75">
        <v>3.1</v>
      </c>
      <c r="R28" s="75">
        <v>1810.6</v>
      </c>
      <c r="S28" s="75">
        <v>947.2</v>
      </c>
      <c r="T28" s="75">
        <v>261.7</v>
      </c>
      <c r="U28" s="75">
        <f t="shared" si="0"/>
        <v>1810.6</v>
      </c>
      <c r="V28" s="75">
        <v>0</v>
      </c>
      <c r="W28" s="75">
        <v>0</v>
      </c>
      <c r="X28" s="75">
        <f t="shared" si="1"/>
        <v>261.7</v>
      </c>
      <c r="Y28" s="75">
        <v>0</v>
      </c>
      <c r="Z28" s="75">
        <v>0</v>
      </c>
    </row>
    <row r="29" spans="1:26" ht="38.25" x14ac:dyDescent="0.2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f t="shared" si="0"/>
        <v>0</v>
      </c>
      <c r="V29" s="75">
        <v>0</v>
      </c>
      <c r="W29" s="75">
        <v>0</v>
      </c>
      <c r="X29" s="75">
        <f t="shared" si="1"/>
        <v>0</v>
      </c>
      <c r="Y29" s="75">
        <v>0</v>
      </c>
      <c r="Z29" s="75">
        <v>0</v>
      </c>
    </row>
    <row r="30" spans="1:26" ht="15.75" x14ac:dyDescent="0.2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f t="shared" si="0"/>
        <v>0</v>
      </c>
      <c r="V30" s="75">
        <v>0</v>
      </c>
      <c r="W30" s="75">
        <v>0</v>
      </c>
      <c r="X30" s="75">
        <f t="shared" si="1"/>
        <v>0</v>
      </c>
      <c r="Y30" s="75">
        <v>0</v>
      </c>
      <c r="Z30" s="75">
        <v>0</v>
      </c>
    </row>
    <row r="31" spans="1:26" ht="54.95" customHeight="1" x14ac:dyDescent="0.25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4" t="s">
        <v>144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x14ac:dyDescent="0.2">
      <c r="A34" s="164" t="s">
        <v>145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x14ac:dyDescent="0.2">
      <c r="A35" s="164" t="s">
        <v>146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x14ac:dyDescent="0.2">
      <c r="A36" s="164" t="s">
        <v>147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Q18:Q19"/>
    <mergeCell ref="R18:S18"/>
    <mergeCell ref="A36:Z36"/>
    <mergeCell ref="A37:Z37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Q26"/>
  <sheetViews>
    <sheetView showGridLines="0" topLeftCell="A17" workbookViewId="0">
      <selection activeCell="Q24" sqref="Q24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2" t="s">
        <v>152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x14ac:dyDescent="0.2">
      <c r="A18" s="163" t="s">
        <v>153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3" t="s">
        <v>331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8">
        <v>1</v>
      </c>
      <c r="P21" s="4">
        <f>P22+P23+P24</f>
        <v>187</v>
      </c>
      <c r="Q21" s="75">
        <f>Q22+Q23+Q24</f>
        <v>184.3</v>
      </c>
    </row>
    <row r="22" spans="1:17" ht="25.5" x14ac:dyDescent="0.25">
      <c r="A22" s="53" t="s">
        <v>205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8">
        <v>2</v>
      </c>
      <c r="P22" s="4">
        <v>66</v>
      </c>
      <c r="Q22" s="75">
        <v>63.3</v>
      </c>
    </row>
    <row r="23" spans="1:17" ht="15.75" x14ac:dyDescent="0.25">
      <c r="A23" s="53" t="s">
        <v>204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18">
        <v>3</v>
      </c>
      <c r="P23" s="4">
        <v>107</v>
      </c>
      <c r="Q23" s="75">
        <v>105.7</v>
      </c>
    </row>
    <row r="24" spans="1:17" ht="15.75" x14ac:dyDescent="0.25">
      <c r="A24" s="53" t="s">
        <v>206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18">
        <v>4</v>
      </c>
      <c r="P24" s="4">
        <v>14</v>
      </c>
      <c r="Q24" s="75">
        <v>15.3</v>
      </c>
    </row>
    <row r="25" spans="1:17" ht="25.5" x14ac:dyDescent="0.25">
      <c r="A25" s="53" t="s">
        <v>330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8">
        <v>5</v>
      </c>
      <c r="P25" s="4">
        <v>0</v>
      </c>
      <c r="Q25" s="75">
        <v>0</v>
      </c>
    </row>
    <row r="26" spans="1:17" ht="15.75" x14ac:dyDescent="0.25">
      <c r="A26" s="53" t="s">
        <v>151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18">
        <v>6</v>
      </c>
      <c r="P26" s="4">
        <v>0</v>
      </c>
      <c r="Q26" s="75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showGridLines="0" topLeftCell="A15" workbookViewId="0">
      <selection activeCell="S22" sqref="S22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6" t="s">
        <v>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</row>
    <row r="16" spans="1:37" ht="20.100000000000001" customHeight="1" x14ac:dyDescent="0.2">
      <c r="A16" s="157" t="s">
        <v>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</row>
    <row r="17" spans="1:37" x14ac:dyDescent="0.2">
      <c r="A17" s="158" t="s">
        <v>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</row>
    <row r="18" spans="1:37" ht="15" customHeight="1" x14ac:dyDescent="0.2">
      <c r="A18" s="152" t="s">
        <v>306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52" t="s">
        <v>6</v>
      </c>
      <c r="P18" s="153" t="s">
        <v>276</v>
      </c>
      <c r="Q18" s="153" t="s">
        <v>277</v>
      </c>
      <c r="R18" s="153" t="s">
        <v>275</v>
      </c>
      <c r="S18" s="154" t="s">
        <v>278</v>
      </c>
      <c r="T18" s="153" t="s">
        <v>279</v>
      </c>
      <c r="U18" s="153" t="s">
        <v>280</v>
      </c>
      <c r="V18" s="153" t="s">
        <v>281</v>
      </c>
      <c r="W18" s="153" t="s">
        <v>272</v>
      </c>
      <c r="X18" s="153" t="s">
        <v>282</v>
      </c>
      <c r="Y18" s="153" t="s">
        <v>273</v>
      </c>
      <c r="Z18" s="153" t="s">
        <v>274</v>
      </c>
      <c r="AA18" s="153" t="s">
        <v>283</v>
      </c>
      <c r="AB18" s="153" t="s">
        <v>399</v>
      </c>
      <c r="AC18" s="153" t="s">
        <v>62</v>
      </c>
      <c r="AD18" s="155" t="s">
        <v>344</v>
      </c>
      <c r="AE18" s="155"/>
      <c r="AF18" s="155"/>
      <c r="AG18" s="155"/>
      <c r="AH18" s="155"/>
      <c r="AI18" s="155"/>
      <c r="AJ18" s="155"/>
      <c r="AK18" s="155"/>
    </row>
    <row r="19" spans="1:37" ht="60" customHeight="1" x14ac:dyDescent="0.2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53"/>
      <c r="S19" s="154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61" t="s">
        <v>345</v>
      </c>
      <c r="AE19" s="61" t="s">
        <v>346</v>
      </c>
      <c r="AF19" s="61" t="s">
        <v>347</v>
      </c>
      <c r="AG19" s="61" t="s">
        <v>348</v>
      </c>
      <c r="AH19" s="61" t="s">
        <v>349</v>
      </c>
      <c r="AI19" s="61" t="s">
        <v>350</v>
      </c>
      <c r="AJ19" s="61" t="s">
        <v>351</v>
      </c>
      <c r="AK19" s="61" t="s">
        <v>352</v>
      </c>
    </row>
    <row r="20" spans="1:37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v>2</v>
      </c>
      <c r="P20" s="54">
        <v>3</v>
      </c>
      <c r="Q20" s="54">
        <v>4</v>
      </c>
      <c r="R20" s="54">
        <v>5</v>
      </c>
      <c r="S20" s="54">
        <v>6</v>
      </c>
      <c r="T20" s="54">
        <v>7</v>
      </c>
      <c r="U20" s="54">
        <v>8</v>
      </c>
      <c r="V20" s="54">
        <v>9</v>
      </c>
      <c r="W20" s="54">
        <v>10</v>
      </c>
      <c r="X20" s="54">
        <v>11</v>
      </c>
      <c r="Y20" s="54">
        <v>12</v>
      </c>
      <c r="Z20" s="54">
        <v>13</v>
      </c>
      <c r="AA20" s="54">
        <v>14</v>
      </c>
      <c r="AB20" s="54">
        <v>15</v>
      </c>
      <c r="AC20" s="54">
        <v>16</v>
      </c>
      <c r="AD20" s="60">
        <v>17</v>
      </c>
      <c r="AE20" s="60">
        <v>18</v>
      </c>
      <c r="AF20" s="60">
        <v>19</v>
      </c>
      <c r="AG20" s="60">
        <v>20</v>
      </c>
      <c r="AH20" s="60">
        <v>21</v>
      </c>
      <c r="AI20" s="60">
        <v>22</v>
      </c>
      <c r="AJ20" s="60">
        <v>23</v>
      </c>
      <c r="AK20" s="60">
        <v>24</v>
      </c>
    </row>
    <row r="21" spans="1:37" ht="15.75" x14ac:dyDescent="0.2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</row>
    <row r="22" spans="1:37" ht="25.5" x14ac:dyDescent="0.2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5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24</v>
      </c>
    </row>
    <row r="25" spans="1:37" ht="30" customHeight="1" x14ac:dyDescent="0.2">
      <c r="A25" s="151" t="s">
        <v>416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71"/>
      <c r="AA25" s="71"/>
      <c r="AB25" s="71"/>
      <c r="AC25" s="71"/>
    </row>
  </sheetData>
  <sheetProtection password="DA49" sheet="1" objects="1" scenarios="1" selectLockedCells="1"/>
  <mergeCells count="21">
    <mergeCell ref="AD18:AK18"/>
    <mergeCell ref="A15:AK15"/>
    <mergeCell ref="A16:AK16"/>
    <mergeCell ref="A17:AK17"/>
    <mergeCell ref="Z18:Z19"/>
    <mergeCell ref="AA18:AA19"/>
    <mergeCell ref="AB18:AB19"/>
    <mergeCell ref="AC18:AC19"/>
    <mergeCell ref="U18:U19"/>
    <mergeCell ref="Y18:Y19"/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V18:V19"/>
    <mergeCell ref="T18:T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opLeftCell="A17" workbookViewId="0">
      <selection activeCell="P24" sqref="P24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58" customFormat="1" ht="20.100000000000001" customHeight="1" x14ac:dyDescent="0.2">
      <c r="A17" s="159" t="s">
        <v>398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x14ac:dyDescent="0.2">
      <c r="A18" s="177" t="s">
        <v>118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3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>
        <v>2</v>
      </c>
      <c r="P20" s="64">
        <v>3</v>
      </c>
    </row>
    <row r="21" spans="1:16" ht="15.75" x14ac:dyDescent="0.25">
      <c r="A21" s="65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0">
        <f>P23+P32</f>
        <v>31.3</v>
      </c>
    </row>
    <row r="22" spans="1:16" ht="25.5" x14ac:dyDescent="0.25">
      <c r="A22" s="65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0">
        <v>0</v>
      </c>
    </row>
    <row r="23" spans="1:16" ht="25.5" x14ac:dyDescent="0.25">
      <c r="A23" s="65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0">
        <f>P29</f>
        <v>31.3</v>
      </c>
    </row>
    <row r="24" spans="1:16" ht="38.25" x14ac:dyDescent="0.25">
      <c r="A24" s="65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0">
        <v>0</v>
      </c>
    </row>
    <row r="25" spans="1:16" ht="25.5" x14ac:dyDescent="0.25">
      <c r="A25" s="65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0">
        <v>0</v>
      </c>
    </row>
    <row r="26" spans="1:16" ht="15.75" x14ac:dyDescent="0.25">
      <c r="A26" s="65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0">
        <v>0</v>
      </c>
    </row>
    <row r="27" spans="1:16" ht="25.5" x14ac:dyDescent="0.25">
      <c r="A27" s="65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0">
        <v>0</v>
      </c>
    </row>
    <row r="28" spans="1:16" ht="15.75" x14ac:dyDescent="0.25">
      <c r="A28" s="65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0">
        <v>0</v>
      </c>
    </row>
    <row r="29" spans="1:16" ht="15.75" x14ac:dyDescent="0.25">
      <c r="A29" s="65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0">
        <v>31.3</v>
      </c>
    </row>
    <row r="30" spans="1:16" ht="15.75" x14ac:dyDescent="0.25">
      <c r="A30" s="65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0">
        <v>28.6</v>
      </c>
    </row>
    <row r="31" spans="1:16" ht="38.25" x14ac:dyDescent="0.25">
      <c r="A31" s="65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0">
        <v>0</v>
      </c>
    </row>
    <row r="32" spans="1:16" ht="15.75" x14ac:dyDescent="0.25">
      <c r="A32" s="65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0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A34"/>
  <sheetViews>
    <sheetView showGridLines="0" topLeftCell="A17" workbookViewId="0">
      <selection activeCell="P23" sqref="P23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58" customFormat="1" ht="39.950000000000003" customHeight="1" x14ac:dyDescent="0.2">
      <c r="A17" s="156" t="s">
        <v>397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27" x14ac:dyDescent="0.2">
      <c r="A18" s="177" t="s">
        <v>118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3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>
        <v>2</v>
      </c>
      <c r="P20" s="64">
        <v>3</v>
      </c>
    </row>
    <row r="21" spans="1:27" ht="26.25" x14ac:dyDescent="0.25">
      <c r="A21" s="66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0">
        <f>P22+P23+P24</f>
        <v>31.3</v>
      </c>
    </row>
    <row r="22" spans="1:27" ht="26.25" x14ac:dyDescent="0.25">
      <c r="A22" s="66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0">
        <v>0</v>
      </c>
    </row>
    <row r="23" spans="1:27" ht="15.75" x14ac:dyDescent="0.25">
      <c r="A23" s="66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0">
        <v>31.3</v>
      </c>
    </row>
    <row r="24" spans="1:27" ht="15.75" x14ac:dyDescent="0.25">
      <c r="A24" s="66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0">
        <v>0</v>
      </c>
    </row>
    <row r="25" spans="1:27" ht="26.25" x14ac:dyDescent="0.25">
      <c r="A25" s="66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0">
        <v>0</v>
      </c>
    </row>
    <row r="26" spans="1:27" ht="15.75" x14ac:dyDescent="0.25">
      <c r="A26" s="66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0">
        <v>0</v>
      </c>
    </row>
    <row r="29" spans="1:27" ht="25.5" x14ac:dyDescent="0.2">
      <c r="A29" s="67" t="s">
        <v>393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27" ht="15" x14ac:dyDescent="0.25">
      <c r="A30" s="68" t="s">
        <v>394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180"/>
      <c r="P30" s="180"/>
      <c r="Q30" s="180"/>
      <c r="R30" s="69"/>
      <c r="S30" s="180"/>
      <c r="T30" s="180"/>
      <c r="U30" s="180"/>
      <c r="V30" s="69"/>
      <c r="W30" s="181"/>
      <c r="X30" s="181"/>
      <c r="Y30" s="69"/>
      <c r="Z30" s="69"/>
      <c r="AA30" s="69"/>
    </row>
    <row r="31" spans="1:27" x14ac:dyDescent="0.2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0"/>
    </row>
    <row r="32" spans="1:27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S32" s="70"/>
      <c r="T32" s="70"/>
      <c r="U32" s="70"/>
      <c r="W32" s="185"/>
      <c r="X32" s="185"/>
      <c r="Y32" s="70"/>
    </row>
    <row r="33" spans="1:25" ht="15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180"/>
      <c r="P33" s="180"/>
      <c r="Q33" s="180"/>
      <c r="S33" s="180"/>
      <c r="T33" s="180"/>
      <c r="U33" s="180"/>
      <c r="W33" s="186"/>
      <c r="X33" s="186"/>
      <c r="Y33" s="70"/>
    </row>
    <row r="34" spans="1:25" ht="24.95" customHeigh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182" t="s">
        <v>209</v>
      </c>
      <c r="P34" s="182"/>
      <c r="Q34" s="182"/>
      <c r="S34" s="183" t="s">
        <v>396</v>
      </c>
      <c r="T34" s="183"/>
      <c r="U34" s="183"/>
      <c r="W34" s="184" t="s">
        <v>210</v>
      </c>
      <c r="X34" s="184"/>
      <c r="Y34" s="70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O31:Q31"/>
    <mergeCell ref="S31:U31"/>
    <mergeCell ref="W31:X31"/>
    <mergeCell ref="A17:P17"/>
    <mergeCell ref="A18:P18"/>
    <mergeCell ref="O30:Q30"/>
    <mergeCell ref="S30:U30"/>
    <mergeCell ref="W30:X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50"/>
  <sheetViews>
    <sheetView showGridLines="0" tabSelected="1" topLeftCell="A15" workbookViewId="0">
      <selection activeCell="Q21" sqref="Q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9" t="s">
        <v>354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x14ac:dyDescent="0.2">
      <c r="A16" s="161" t="s">
        <v>403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x14ac:dyDescent="0.2">
      <c r="A17" s="160" t="s">
        <v>366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 x14ac:dyDescent="0.2">
      <c r="A18" s="152" t="s">
        <v>306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52" t="s">
        <v>6</v>
      </c>
      <c r="P18" s="153" t="s">
        <v>365</v>
      </c>
      <c r="Q18" s="153" t="s">
        <v>355</v>
      </c>
      <c r="R18" s="105" t="s">
        <v>364</v>
      </c>
      <c r="S18" s="105"/>
      <c r="T18" s="105"/>
      <c r="U18" s="105"/>
      <c r="V18" s="105"/>
      <c r="W18" s="105"/>
      <c r="X18" s="105"/>
      <c r="Y18" s="105"/>
    </row>
    <row r="19" spans="1:25" ht="38.25" x14ac:dyDescent="0.2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4">
        <v>3</v>
      </c>
      <c r="Q20" s="54">
        <v>4</v>
      </c>
      <c r="R20" s="54">
        <v>5</v>
      </c>
      <c r="S20" s="54">
        <v>6</v>
      </c>
      <c r="T20" s="54">
        <v>7</v>
      </c>
      <c r="U20" s="54">
        <v>8</v>
      </c>
      <c r="V20" s="54">
        <v>9</v>
      </c>
      <c r="W20" s="54">
        <v>10</v>
      </c>
      <c r="X20" s="54">
        <v>11</v>
      </c>
      <c r="Y20" s="54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3">
        <v>1964</v>
      </c>
      <c r="Q21" s="73">
        <v>1965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3"/>
      <c r="Q22" s="73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3"/>
      <c r="Q23" s="73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3"/>
      <c r="Q24" s="73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3"/>
      <c r="Q25" s="73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3"/>
      <c r="Q26" s="73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3"/>
      <c r="Q27" s="73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3"/>
      <c r="Q28" s="73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3"/>
      <c r="Q29" s="73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3"/>
      <c r="Q30" s="73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3"/>
      <c r="Q31" s="73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3"/>
      <c r="Q32" s="73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3"/>
      <c r="Q33" s="73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3"/>
      <c r="Q34" s="73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3"/>
      <c r="Q35" s="73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3"/>
      <c r="Q36" s="73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3"/>
      <c r="Q37" s="73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3"/>
      <c r="Q38" s="73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3"/>
      <c r="Q39" s="73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3"/>
      <c r="Q40" s="73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3"/>
      <c r="Q41" s="73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3"/>
      <c r="Q42" s="73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3"/>
      <c r="Q43" s="73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3"/>
      <c r="Q44" s="73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3"/>
      <c r="Q45" s="73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3"/>
      <c r="Q46" s="73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3"/>
      <c r="Q47" s="73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3"/>
      <c r="Q48" s="73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3"/>
      <c r="Q49" s="73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3"/>
      <c r="Q50" s="73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 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 Q21&lt;=year),TRUE,FALSE)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25" workbookViewId="0">
      <selection activeCell="P46" sqref="P46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2" t="s">
        <v>215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8" x14ac:dyDescent="0.2">
      <c r="A17" s="163" t="s">
        <v>214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8" ht="15" customHeight="1" x14ac:dyDescent="0.2">
      <c r="A18" s="153" t="s">
        <v>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53" t="s">
        <v>6</v>
      </c>
      <c r="P18" s="165" t="s">
        <v>405</v>
      </c>
      <c r="Q18" s="165"/>
    </row>
    <row r="19" spans="1:18" ht="80.099999999999994" customHeight="1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83</v>
      </c>
      <c r="Q19" s="11" t="s">
        <v>404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0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/>
      <c r="R39" s="20"/>
    </row>
    <row r="40" spans="1:18" ht="15.75" x14ac:dyDescent="0.2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/>
      <c r="R40" s="20"/>
    </row>
    <row r="41" spans="1:18" ht="15.75" x14ac:dyDescent="0.2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16</v>
      </c>
    </row>
    <row r="44" spans="1:18" ht="25.5" x14ac:dyDescent="0.25">
      <c r="A44" s="30" t="s">
        <v>29</v>
      </c>
      <c r="O44" s="24">
        <v>24</v>
      </c>
      <c r="P44" s="6">
        <v>5</v>
      </c>
    </row>
    <row r="45" spans="1:18" ht="15.75" x14ac:dyDescent="0.25">
      <c r="A45" s="30" t="s">
        <v>30</v>
      </c>
      <c r="O45" s="24">
        <v>25</v>
      </c>
      <c r="P45" s="25">
        <v>8</v>
      </c>
    </row>
    <row r="46" spans="1:18" ht="25.5" x14ac:dyDescent="0.25">
      <c r="A46" s="30" t="s">
        <v>342</v>
      </c>
      <c r="O46" s="24">
        <v>26</v>
      </c>
      <c r="P46" s="6">
        <v>5</v>
      </c>
    </row>
    <row r="47" spans="1:18" x14ac:dyDescent="0.2">
      <c r="A47" s="31"/>
    </row>
    <row r="48" spans="1:18" x14ac:dyDescent="0.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xWindow="673" yWindow="441"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4" sqref="P24:Q24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2" t="s">
        <v>310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x14ac:dyDescent="0.2">
      <c r="A18" s="163" t="s">
        <v>31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44</v>
      </c>
      <c r="Q21" s="4">
        <f>P21</f>
        <v>44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33</v>
      </c>
      <c r="Q22" s="4">
        <f t="shared" ref="Q22:Q23" si="0">P22</f>
        <v>33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7</v>
      </c>
      <c r="Q23" s="4">
        <f t="shared" si="0"/>
        <v>7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f>P21+P22+P23</f>
        <v>84</v>
      </c>
      <c r="Q24" s="29">
        <f>Q21+Q22+Q23</f>
        <v>84</v>
      </c>
    </row>
    <row r="25" spans="1:17" ht="50.1" customHeight="1" x14ac:dyDescent="0.25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14</v>
      </c>
    </row>
    <row r="27" spans="1:17" ht="25.5" x14ac:dyDescent="0.2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S24" sqref="S24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6" t="s">
        <v>312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1:20" x14ac:dyDescent="0.2">
      <c r="A17" s="163" t="s">
        <v>38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</row>
    <row r="18" spans="1:20" ht="30" customHeight="1" x14ac:dyDescent="0.2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313</v>
      </c>
      <c r="Q18" s="153" t="s">
        <v>314</v>
      </c>
      <c r="R18" s="153" t="s">
        <v>315</v>
      </c>
      <c r="S18" s="153"/>
      <c r="T18" s="153"/>
    </row>
    <row r="19" spans="1:20" ht="35.1" customHeight="1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66</v>
      </c>
      <c r="Q21" s="4">
        <v>0</v>
      </c>
      <c r="R21" s="4">
        <v>0</v>
      </c>
      <c r="S21" s="4">
        <v>66</v>
      </c>
      <c r="T21" s="4">
        <v>0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66</v>
      </c>
      <c r="Q24" s="4">
        <v>0</v>
      </c>
      <c r="R24" s="4">
        <v>0</v>
      </c>
      <c r="S24" s="4">
        <v>66</v>
      </c>
      <c r="T24" s="4">
        <v>0</v>
      </c>
    </row>
    <row r="25" spans="1:20" ht="45" customHeight="1" x14ac:dyDescent="0.25">
      <c r="A25" s="23" t="s">
        <v>334</v>
      </c>
      <c r="O25" s="24">
        <v>5</v>
      </c>
      <c r="P25" s="6">
        <v>44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64" t="s">
        <v>406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T21" sqref="T21:U3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2" t="s">
        <v>55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</row>
    <row r="17" spans="1:21" x14ac:dyDescent="0.2">
      <c r="A17" s="163" t="s">
        <v>43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21" ht="22.5" customHeight="1" x14ac:dyDescent="0.2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44</v>
      </c>
      <c r="Q18" s="153" t="s">
        <v>45</v>
      </c>
      <c r="R18" s="153" t="s">
        <v>46</v>
      </c>
      <c r="S18" s="153"/>
      <c r="T18" s="153"/>
      <c r="U18" s="153"/>
    </row>
    <row r="19" spans="1:21" ht="30" customHeight="1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2170</v>
      </c>
      <c r="Q21" s="4">
        <v>0</v>
      </c>
      <c r="R21" s="4">
        <v>0</v>
      </c>
      <c r="S21" s="4">
        <v>2170</v>
      </c>
      <c r="T21" s="4">
        <v>0</v>
      </c>
      <c r="U21" s="4">
        <v>0</v>
      </c>
    </row>
    <row r="22" spans="1:21" ht="25.5" x14ac:dyDescent="0.2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1745</v>
      </c>
      <c r="Q22" s="4">
        <v>0</v>
      </c>
      <c r="R22" s="4">
        <v>0</v>
      </c>
      <c r="S22" s="4">
        <v>1745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1229</v>
      </c>
      <c r="Q23" s="4">
        <v>0</v>
      </c>
      <c r="R23" s="4">
        <v>0</v>
      </c>
      <c r="S23" s="4">
        <v>1229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157</v>
      </c>
      <c r="Q24" s="4">
        <v>0</v>
      </c>
      <c r="R24" s="4">
        <v>0</v>
      </c>
      <c r="S24" s="4">
        <v>157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30</v>
      </c>
      <c r="Q25" s="4">
        <v>0</v>
      </c>
      <c r="R25" s="4">
        <v>0</v>
      </c>
      <c r="S25" s="4">
        <v>30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84</v>
      </c>
      <c r="Q26" s="4">
        <v>0</v>
      </c>
      <c r="R26" s="4">
        <v>0</v>
      </c>
      <c r="S26" s="4">
        <v>84</v>
      </c>
      <c r="T26" s="4">
        <v>0</v>
      </c>
      <c r="U26" s="4">
        <v>0</v>
      </c>
    </row>
    <row r="27" spans="1:21" ht="15.75" x14ac:dyDescent="0.2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184</v>
      </c>
      <c r="Q27" s="4">
        <v>0</v>
      </c>
      <c r="R27" s="4">
        <v>0</v>
      </c>
      <c r="S27" s="4">
        <v>184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14100</v>
      </c>
      <c r="Q28" s="4">
        <v>0</v>
      </c>
      <c r="R28" s="4">
        <v>0</v>
      </c>
      <c r="S28" s="4">
        <v>14100</v>
      </c>
      <c r="T28" s="4">
        <v>0</v>
      </c>
      <c r="U28" s="4">
        <v>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1074</v>
      </c>
      <c r="Q29" s="4">
        <v>0</v>
      </c>
      <c r="R29" s="4">
        <v>0</v>
      </c>
      <c r="S29" s="4">
        <v>1074</v>
      </c>
      <c r="T29" s="4">
        <v>0</v>
      </c>
      <c r="U29" s="4">
        <v>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47" workbookViewId="0">
      <selection activeCell="P60" sqref="P60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6" t="s">
        <v>317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 hidden="1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 x14ac:dyDescent="0.2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 x14ac:dyDescent="0.2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xWindow="820" yWindow="324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5"/>
  <sheetViews>
    <sheetView showGridLines="0" topLeftCell="A15" workbookViewId="0">
      <selection activeCell="Q22" sqref="Q22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2" t="s">
        <v>61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39.950000000000003" customHeight="1" x14ac:dyDescent="0.2">
      <c r="A16" s="166" t="s">
        <v>73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9" x14ac:dyDescent="0.2">
      <c r="A17" s="163" t="s">
        <v>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9" ht="30" customHeight="1" x14ac:dyDescent="0.2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183</v>
      </c>
      <c r="R18" s="153"/>
      <c r="S18" s="12"/>
    </row>
    <row r="19" spans="1:19" ht="80.099999999999994" customHeight="1" x14ac:dyDescent="0.2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63</v>
      </c>
      <c r="R19" s="11" t="s">
        <v>259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74">
        <v>22</v>
      </c>
      <c r="Q21" s="4">
        <v>5</v>
      </c>
      <c r="R21" s="4">
        <v>1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22</v>
      </c>
      <c r="Q22" s="4">
        <v>5</v>
      </c>
      <c r="R22" s="4">
        <v>0</v>
      </c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0</v>
      </c>
      <c r="Q24" s="4">
        <v>0</v>
      </c>
      <c r="R24" s="4">
        <v>0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</v>
      </c>
      <c r="Q25" s="4">
        <v>1</v>
      </c>
      <c r="R25" s="4">
        <v>1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1</v>
      </c>
      <c r="Q26" s="4">
        <v>1</v>
      </c>
      <c r="R26" s="4">
        <v>1</v>
      </c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8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5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0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 x14ac:dyDescent="0.2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0</v>
      </c>
      <c r="Q34" s="13"/>
      <c r="R34" s="13"/>
      <c r="S34" s="12"/>
    </row>
    <row r="35" spans="1:19" ht="15.75" x14ac:dyDescent="0.2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5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8:P35 P22:R27 Q21:R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34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2.5</vt:lpstr>
      <vt:lpstr>Раздел 2.4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User</cp:lastModifiedBy>
  <cp:lastPrinted>2022-03-15T12:47:31Z</cp:lastPrinted>
  <dcterms:created xsi:type="dcterms:W3CDTF">2015-09-16T13:44:33Z</dcterms:created>
  <dcterms:modified xsi:type="dcterms:W3CDTF">2022-04-07T19:16:06Z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